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资金表" sheetId="2" r:id="rId2"/>
    <sheet name="Sheet2" sheetId="3" r:id="rId3"/>
  </sheets>
  <definedNames>
    <definedName name="_xlnm.Print_Area" localSheetId="1">资金表!$A$64:$M$76</definedName>
    <definedName name="_xlnm.Print_Titles" localSheetId="0">Sheet1!$1:$2</definedName>
  </definedNames>
  <calcPr calcId="144525"/>
</workbook>
</file>

<file path=xl/sharedStrings.xml><?xml version="1.0" encoding="utf-8"?>
<sst xmlns="http://schemas.openxmlformats.org/spreadsheetml/2006/main" count="287" uniqueCount="133">
  <si>
    <t>老磁河无极段治理工程绩效评价指标体系及评价得分情况</t>
  </si>
  <si>
    <t>一级
指标</t>
  </si>
  <si>
    <t>二级指标</t>
  </si>
  <si>
    <t>三级指标</t>
  </si>
  <si>
    <t>指标解释</t>
  </si>
  <si>
    <t>评分标准</t>
  </si>
  <si>
    <t>得分</t>
  </si>
  <si>
    <t>扣分原因</t>
  </si>
  <si>
    <t>项目决策（10分）</t>
  </si>
  <si>
    <t>项目立项（4分）</t>
  </si>
  <si>
    <t>立项依据充分性（2分）</t>
  </si>
  <si>
    <t>项目立项是否符合法律法规、相关政策、发展规划以及部门职责。</t>
  </si>
  <si>
    <t>①项目立项符合国家法律法规、国民经济发展规划、行业发展规划和相关政策得1分；</t>
  </si>
  <si>
    <t>②项目立项与部门职责范围相符,属于部门履职所需得0.5分；</t>
  </si>
  <si>
    <t>③项目与建设单位年度计划息息相关得0.5分。</t>
  </si>
  <si>
    <t>立项程序规范性（2分）</t>
  </si>
  <si>
    <t>项目申请、设立过程是否符合规范。</t>
  </si>
  <si>
    <t>①项目是否按照规定的程序申请设立，审批文件、材料符合相关要求，全部符合得1分，发现一处不合规扣1分；</t>
  </si>
  <si>
    <t>②事前是经过必要的可行性研究、初步设计报告等得2分，发现一处不合规扣1分。</t>
  </si>
  <si>
    <t>绩效目标（6分）</t>
  </si>
  <si>
    <t>绩效目标合理性（3分）</t>
  </si>
  <si>
    <t>项目所设定的绩效目标是否依据充分,是否符合客观实际。</t>
  </si>
  <si>
    <t>①项目按照相国家相关得法律法规、年度工作计划等相关得政策设立绩效目标得1.5分；</t>
  </si>
  <si>
    <t>②项目目标设立与实际情况相符，切实可行得1.5分；</t>
  </si>
  <si>
    <t>绩效目标明确性（3分）</t>
  </si>
  <si>
    <t>依据绩效目标设定的绩效指标是否清晰、细化、可衡量等。</t>
  </si>
  <si>
    <t>①将项目绩效目标细化分解为具体的绩效指标得1.5分；</t>
  </si>
  <si>
    <t>指标设定不够量化和细化，扣1.5分。</t>
  </si>
  <si>
    <t>②通过清晰、可衡量的指标值予以体现得1.5分。</t>
  </si>
  <si>
    <t>项目过程（30分）</t>
  </si>
  <si>
    <t>资金管理（10分）</t>
  </si>
  <si>
    <t>预算执行率（6分）</t>
  </si>
  <si>
    <t>项目资金是否按照计划执行。</t>
  </si>
  <si>
    <t>①指标得分=6* (实际支出资金/实际到位资金)×100%，若无法取得所需金额扣4分</t>
  </si>
  <si>
    <t>2018年至2020年，无极县水务局收到无极县财政局老磁河治理相关资金3011万元，截至2021年8月2日，总体资金执行率为68.14%</t>
  </si>
  <si>
    <t>实际支出资金：一定时期(本年度或项目期)内项目实际拨付的资金。</t>
  </si>
  <si>
    <t>资金使用合规性（4分）</t>
  </si>
  <si>
    <t>项目资金使用是否符合相关的财务管理制度规定。</t>
  </si>
  <si>
    <t>①符合国家财经法规和财务管理制度以及有关专项资金管理办法的规定得1分；</t>
  </si>
  <si>
    <t>资金在实际使用过程中，未完全按照概算中批复的用途使用，扣1分。</t>
  </si>
  <si>
    <t>②资金的拨付有完整的审批程序和手续得1分；</t>
  </si>
  <si>
    <t>③符合项目预算批复或合同规定的用途用途得1分；</t>
  </si>
  <si>
    <t>④不存在截留、挤占、挪用、虚列支出等情况得1分。</t>
  </si>
  <si>
    <t>组织实施（20分）</t>
  </si>
  <si>
    <t>组织机构健全性（2分）</t>
  </si>
  <si>
    <t>项目组织机构是否健全，分工是否明确。</t>
  </si>
  <si>
    <t>①组织机构健全，得1分；</t>
  </si>
  <si>
    <t>②人员分工明确，责任划分清晰，得1分</t>
  </si>
  <si>
    <t>管理制度健全性（6分）</t>
  </si>
  <si>
    <t>项目建设单位的财务和业务管理制度是否健全。</t>
  </si>
  <si>
    <t>①已制定或具有相应的财务管理制度和专项资金管理办法的得2分，发现一处未制定扣1分；</t>
  </si>
  <si>
    <t>未见项目验收管理办法及监管制度，扣1分</t>
  </si>
  <si>
    <r>
      <rPr>
        <sz val="12"/>
        <rFont val="等线"/>
        <charset val="134"/>
      </rPr>
      <t>②</t>
    </r>
    <r>
      <rPr>
        <sz val="12"/>
        <rFont val="宋体"/>
        <charset val="134"/>
      </rPr>
      <t>已制定或具有相应的业务管理制度和监管制度得2分，发现一处未制定扣1分；</t>
    </r>
  </si>
  <si>
    <r>
      <rPr>
        <sz val="12"/>
        <rFont val="等线"/>
        <charset val="134"/>
      </rPr>
      <t>③</t>
    </r>
    <r>
      <rPr>
        <sz val="12"/>
        <rFont val="宋体"/>
        <charset val="134"/>
      </rPr>
      <t>管理制度合法、合规、完整得2分。</t>
    </r>
  </si>
  <si>
    <t>制度执行有效性（12分）</t>
  </si>
  <si>
    <t>项目实施是否按照相关管理制度规定有效执行。</t>
  </si>
  <si>
    <t>①严格遵守相关法律法规、相关管理制度和相关通知规定，按规定履行招投标程序，签订合同得2分，发现一处不合规扣1分；</t>
  </si>
  <si>
    <t>制度执行有效性存在问题，未完全按照施工组织设计实施，扣1分。</t>
  </si>
  <si>
    <t>②项目调整及支出调整手续完备得2分，发现一处不合规扣1分；</t>
  </si>
  <si>
    <t>③项目合同书、验收报告、技术鉴定等资料是齐全并及时归档得4分，发现一处不合规扣1分；</t>
  </si>
  <si>
    <t>④对项目实施过程，落实人员、材料、场地等管理制度得4分，发现一处不合规扣1分。</t>
  </si>
  <si>
    <t>项目产出（40分）</t>
  </si>
  <si>
    <t>产出数量（10分）</t>
  </si>
  <si>
    <t>数量指标（10分）</t>
  </si>
  <si>
    <t>是否完成数量指标。</t>
  </si>
  <si>
    <t>完成6座桥梁的重建得5分；</t>
  </si>
  <si>
    <t>21年8月已完成整体验收，但依据《项目划分表》显示，该工程共分为355个单元工程，其中24个单元工程已于2019年3月通过验收，剩余321个单元未见验收单，扣2分。</t>
  </si>
  <si>
    <t>按完成情况得分。</t>
  </si>
  <si>
    <t>产出质量（10分）</t>
  </si>
  <si>
    <t>质量指标（10分）</t>
  </si>
  <si>
    <t>项目排涝标准是否达到设计标准。</t>
  </si>
  <si>
    <t>是否符合设计标准：五年一遇，主要建筑级别为5级等内容，满分10分，一项未达到扣1分。</t>
  </si>
  <si>
    <t>监理日志填写与施工日志存在差异，项目实施质量控制存在缺陷，扣1分。</t>
  </si>
  <si>
    <t>产出时效（5分）</t>
  </si>
  <si>
    <t>完成及时性（5分）</t>
  </si>
  <si>
    <t>项目是否按计划及时完成。</t>
  </si>
  <si>
    <t>按计划完工或按进度进行的得满分；延期完工或施工进度滞后不得分。</t>
  </si>
  <si>
    <t>日期较为混乱，项目逾期完成，扣5分。</t>
  </si>
  <si>
    <t>产出成本（15分）</t>
  </si>
  <si>
    <t>是否按概算执行（8分）</t>
  </si>
  <si>
    <t>项目是否与工程概算核定表中各明细项目的审批投资金额相符。</t>
  </si>
  <si>
    <t>是否按照工程概算的内容细项进行项目支出，发现一项差异扣2分。</t>
  </si>
  <si>
    <t>概算中列支的移民征地补偿款实际未见支付，涉及资金88.06万元，扣2分。</t>
  </si>
  <si>
    <t>概算编制是否准确、合理（7分）</t>
  </si>
  <si>
    <t>概算是否可以覆盖整个项目，是否基本未发生资金变动</t>
  </si>
  <si>
    <t>实际支付低于审批投资金额得满分，超出部分占概算审批金额的50%以内扣3分，超出审批金额的50%（含）以上不得分。</t>
  </si>
  <si>
    <t>项目效益（20分）</t>
  </si>
  <si>
    <t>社会效益（7分）</t>
  </si>
  <si>
    <t>项目实施是否产生良好的社会效益。</t>
  </si>
  <si>
    <t>项目实施后可保护7.5万人，7.8万亩耕地的安全，方便4万人安全出行。若项目建设过程中对周边民众、耕地造成不利影响，视情况不同扣分。</t>
  </si>
  <si>
    <t>由于项目长时间未完工，对周边民众的出行造成不便，扣1分。</t>
  </si>
  <si>
    <t>生态效益（7分）</t>
  </si>
  <si>
    <t>项目实施是否产生良好的生态效益。</t>
  </si>
  <si>
    <t>是否改善了污水、淤泥、垃圾堆积堵塞河道的情况，是否对周边环境产生积极影响，视情况不同扣分。</t>
  </si>
  <si>
    <t>可持续影响效益（6分）</t>
  </si>
  <si>
    <t>项目是否持续发挥效益。</t>
  </si>
  <si>
    <t>项目实施后，可提高老磁河无极县段排涝标准，治涝效益明显，为沿岸今后的规划和发展提供可靠保证，若项目的维护运营存在风险视情况不同扣分。</t>
  </si>
  <si>
    <t>部分河道塌陷，未见安全警示；部分河段河道内植物丛生，泥土堆积，扣1分。</t>
  </si>
  <si>
    <t>总分</t>
  </si>
  <si>
    <t>收入</t>
  </si>
  <si>
    <t>县级</t>
  </si>
  <si>
    <t>收返还</t>
  </si>
  <si>
    <t>省</t>
  </si>
  <si>
    <t>中央</t>
  </si>
  <si>
    <t>支出</t>
  </si>
  <si>
    <t>办公用品</t>
  </si>
  <si>
    <t>设计费</t>
  </si>
  <si>
    <t>支</t>
  </si>
  <si>
    <t>余</t>
  </si>
  <si>
    <t>监理费</t>
  </si>
  <si>
    <t>工程款</t>
  </si>
  <si>
    <t>监理</t>
  </si>
  <si>
    <t>农民工工资保证金</t>
  </si>
  <si>
    <t>合计</t>
  </si>
  <si>
    <t>结余</t>
  </si>
  <si>
    <t>老磁河治理资金收入表</t>
  </si>
  <si>
    <t>财政拨款收入</t>
  </si>
  <si>
    <t>县</t>
  </si>
  <si>
    <t>备注</t>
  </si>
  <si>
    <t>2018财政拨款</t>
  </si>
  <si>
    <t>2019财政返还</t>
  </si>
  <si>
    <t>总计</t>
  </si>
  <si>
    <t>2020财政返还</t>
  </si>
  <si>
    <t>2018支出</t>
  </si>
  <si>
    <t>2021财政返还</t>
  </si>
  <si>
    <t>2021年改为水务局向财政提出申请，由财政直接拨款，故返还资金为0元。</t>
  </si>
  <si>
    <t>老磁河治理资金支出表</t>
  </si>
  <si>
    <t>2019支出</t>
  </si>
  <si>
    <t>2020支出</t>
  </si>
  <si>
    <t>截至2021.8.2结余</t>
  </si>
  <si>
    <t>2021支出</t>
  </si>
  <si>
    <t>合计支出</t>
  </si>
  <si>
    <t>合计结余</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</si>
</sst>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1"/>
      <color theme="1"/>
      <name val="等线"/>
      <charset val="134"/>
      <scheme val="minor"/>
    </font>
    <font>
      <sz val="10"/>
      <color theme="1"/>
      <name val="等线"/>
      <charset val="134"/>
      <scheme val="minor"/>
    </font>
    <font>
      <sz val="11"/>
      <color rgb="FFFF0000"/>
      <name val="等线"/>
      <charset val="134"/>
      <scheme val="minor"/>
    </font>
    <font>
      <sz val="12"/>
      <color theme="1"/>
      <name val="宋体"/>
      <charset val="134"/>
    </font>
    <font>
      <b/>
      <sz val="16"/>
      <color theme="1"/>
      <name val="宋体"/>
      <charset val="134"/>
    </font>
    <font>
      <sz val="12"/>
      <name val="宋体"/>
      <charset val="134"/>
    </font>
    <font>
      <sz val="12"/>
      <name val="等线"/>
      <charset val="134"/>
    </font>
    <font>
      <sz val="11"/>
      <color theme="1"/>
      <name val="等线"/>
      <charset val="0"/>
      <scheme val="minor"/>
    </font>
    <font>
      <sz val="11"/>
      <color theme="0"/>
      <name val="等线"/>
      <charset val="0"/>
      <scheme val="minor"/>
    </font>
    <font>
      <b/>
      <sz val="11"/>
      <color rgb="FF3F3F3F"/>
      <name val="等线"/>
      <charset val="0"/>
      <scheme val="minor"/>
    </font>
    <font>
      <sz val="11"/>
      <color rgb="FF9C0006"/>
      <name val="等线"/>
      <charset val="0"/>
      <scheme val="minor"/>
    </font>
    <font>
      <sz val="11"/>
      <color rgb="FF3F3F76"/>
      <name val="等线"/>
      <charset val="0"/>
      <scheme val="minor"/>
    </font>
    <font>
      <u/>
      <sz val="11"/>
      <color rgb="FF800080"/>
      <name val="等线"/>
      <charset val="0"/>
      <scheme val="minor"/>
    </font>
    <font>
      <u/>
      <sz val="11"/>
      <color rgb="FF0000FF"/>
      <name val="等线"/>
      <charset val="0"/>
      <scheme val="minor"/>
    </font>
    <font>
      <b/>
      <sz val="11"/>
      <color theme="3"/>
      <name val="等线"/>
      <charset val="134"/>
      <scheme val="minor"/>
    </font>
    <font>
      <sz val="11"/>
      <color rgb="FF9C650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s>
  <fills count="38">
    <fill>
      <patternFill patternType="none"/>
    </fill>
    <fill>
      <patternFill patternType="gray125"/>
    </fill>
    <fill>
      <patternFill patternType="solid">
        <fgColor rgb="FFFFFF00"/>
        <bgColor indexed="64"/>
      </patternFill>
    </fill>
    <fill>
      <patternFill patternType="solid">
        <fgColor theme="4" tint="0.799951170384838"/>
        <bgColor indexed="64"/>
      </patternFill>
    </fill>
    <fill>
      <patternFill patternType="solid">
        <fgColor theme="9" tint="0.799951170384838"/>
        <bgColor indexed="64"/>
      </patternFill>
    </fill>
    <fill>
      <patternFill patternType="solid">
        <fgColor theme="8" tint="0.799951170384838"/>
        <bgColor indexed="64"/>
      </patternFill>
    </fill>
    <fill>
      <patternFill patternType="solid">
        <fgColor theme="5" tint="0.799951170384838"/>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7"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theme="8"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6"/>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17" borderId="0" applyNumberFormat="0" applyBorder="0" applyAlignment="0" applyProtection="0">
      <alignment vertical="center"/>
    </xf>
    <xf numFmtId="0" fontId="11" fillId="2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4" borderId="0" applyNumberFormat="0" applyBorder="0" applyAlignment="0" applyProtection="0">
      <alignment vertical="center"/>
    </xf>
    <xf numFmtId="0" fontId="10" fillId="19" borderId="0" applyNumberFormat="0" applyBorder="0" applyAlignment="0" applyProtection="0">
      <alignment vertical="center"/>
    </xf>
    <xf numFmtId="43" fontId="0" fillId="0" borderId="0" applyFont="0" applyFill="0" applyBorder="0" applyAlignment="0" applyProtection="0">
      <alignment vertical="center"/>
    </xf>
    <xf numFmtId="0" fontId="8" fillId="25"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26" borderId="16" applyNumberFormat="0" applyFont="0" applyAlignment="0" applyProtection="0">
      <alignment vertical="center"/>
    </xf>
    <xf numFmtId="0" fontId="8" fillId="16" borderId="0" applyNumberFormat="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7" applyNumberFormat="0" applyFill="0" applyAlignment="0" applyProtection="0">
      <alignment vertical="center"/>
    </xf>
    <xf numFmtId="0" fontId="20" fillId="0" borderId="17" applyNumberFormat="0" applyFill="0" applyAlignment="0" applyProtection="0">
      <alignment vertical="center"/>
    </xf>
    <xf numFmtId="0" fontId="8" fillId="31" borderId="0" applyNumberFormat="0" applyBorder="0" applyAlignment="0" applyProtection="0">
      <alignment vertical="center"/>
    </xf>
    <xf numFmtId="0" fontId="14" fillId="0" borderId="18" applyNumberFormat="0" applyFill="0" applyAlignment="0" applyProtection="0">
      <alignment vertical="center"/>
    </xf>
    <xf numFmtId="0" fontId="8" fillId="10" borderId="0" applyNumberFormat="0" applyBorder="0" applyAlignment="0" applyProtection="0">
      <alignment vertical="center"/>
    </xf>
    <xf numFmtId="0" fontId="9" fillId="18" borderId="14" applyNumberFormat="0" applyAlignment="0" applyProtection="0">
      <alignment vertical="center"/>
    </xf>
    <xf numFmtId="0" fontId="21" fillId="18" borderId="15" applyNumberFormat="0" applyAlignment="0" applyProtection="0">
      <alignment vertical="center"/>
    </xf>
    <xf numFmtId="0" fontId="22" fillId="32" borderId="19" applyNumberFormat="0" applyAlignment="0" applyProtection="0">
      <alignment vertical="center"/>
    </xf>
    <xf numFmtId="0" fontId="7" fillId="13" borderId="0" applyNumberFormat="0" applyBorder="0" applyAlignment="0" applyProtection="0">
      <alignment vertical="center"/>
    </xf>
    <xf numFmtId="0" fontId="8" fillId="9" borderId="0" applyNumberFormat="0" applyBorder="0" applyAlignment="0" applyProtection="0">
      <alignment vertical="center"/>
    </xf>
    <xf numFmtId="0" fontId="23" fillId="0" borderId="20" applyNumberFormat="0" applyFill="0" applyAlignment="0" applyProtection="0">
      <alignment vertical="center"/>
    </xf>
    <xf numFmtId="0" fontId="24" fillId="0" borderId="21" applyNumberFormat="0" applyFill="0" applyAlignment="0" applyProtection="0">
      <alignment vertical="center"/>
    </xf>
    <xf numFmtId="0" fontId="25" fillId="35" borderId="0" applyNumberFormat="0" applyBorder="0" applyAlignment="0" applyProtection="0">
      <alignment vertical="center"/>
    </xf>
    <xf numFmtId="0" fontId="15" fillId="27" borderId="0" applyNumberFormat="0" applyBorder="0" applyAlignment="0" applyProtection="0">
      <alignment vertical="center"/>
    </xf>
    <xf numFmtId="0" fontId="7" fillId="30" borderId="0" applyNumberFormat="0" applyBorder="0" applyAlignment="0" applyProtection="0">
      <alignment vertical="center"/>
    </xf>
    <xf numFmtId="0" fontId="8" fillId="20" borderId="0" applyNumberFormat="0" applyBorder="0" applyAlignment="0" applyProtection="0">
      <alignment vertical="center"/>
    </xf>
    <xf numFmtId="0" fontId="7" fillId="34" borderId="0" applyNumberFormat="0" applyBorder="0" applyAlignment="0" applyProtection="0">
      <alignment vertical="center"/>
    </xf>
    <xf numFmtId="0" fontId="7" fillId="33" borderId="0" applyNumberFormat="0" applyBorder="0" applyAlignment="0" applyProtection="0">
      <alignment vertical="center"/>
    </xf>
    <xf numFmtId="0" fontId="7" fillId="12" borderId="0" applyNumberFormat="0" applyBorder="0" applyAlignment="0" applyProtection="0">
      <alignment vertical="center"/>
    </xf>
    <xf numFmtId="0" fontId="7" fillId="24" borderId="0" applyNumberFormat="0" applyBorder="0" applyAlignment="0" applyProtection="0">
      <alignment vertical="center"/>
    </xf>
    <xf numFmtId="0" fontId="8" fillId="37" borderId="0" applyNumberFormat="0" applyBorder="0" applyAlignment="0" applyProtection="0">
      <alignment vertical="center"/>
    </xf>
    <xf numFmtId="0" fontId="8" fillId="23" borderId="0" applyNumberFormat="0" applyBorder="0" applyAlignment="0" applyProtection="0">
      <alignment vertical="center"/>
    </xf>
    <xf numFmtId="0" fontId="7" fillId="29" borderId="0" applyNumberFormat="0" applyBorder="0" applyAlignment="0" applyProtection="0">
      <alignment vertical="center"/>
    </xf>
    <xf numFmtId="0" fontId="7" fillId="8" borderId="0" applyNumberFormat="0" applyBorder="0" applyAlignment="0" applyProtection="0">
      <alignment vertical="center"/>
    </xf>
    <xf numFmtId="0" fontId="8" fillId="11" borderId="0" applyNumberFormat="0" applyBorder="0" applyAlignment="0" applyProtection="0">
      <alignment vertical="center"/>
    </xf>
    <xf numFmtId="0" fontId="7" fillId="7" borderId="0" applyNumberFormat="0" applyBorder="0" applyAlignment="0" applyProtection="0">
      <alignment vertical="center"/>
    </xf>
    <xf numFmtId="0" fontId="8" fillId="22" borderId="0" applyNumberFormat="0" applyBorder="0" applyAlignment="0" applyProtection="0">
      <alignment vertical="center"/>
    </xf>
    <xf numFmtId="0" fontId="8" fillId="28" borderId="0" applyNumberFormat="0" applyBorder="0" applyAlignment="0" applyProtection="0">
      <alignment vertical="center"/>
    </xf>
    <xf numFmtId="0" fontId="7" fillId="15" borderId="0" applyNumberFormat="0" applyBorder="0" applyAlignment="0" applyProtection="0">
      <alignment vertical="center"/>
    </xf>
    <xf numFmtId="0" fontId="8" fillId="36" borderId="0" applyNumberFormat="0" applyBorder="0" applyAlignment="0" applyProtection="0">
      <alignment vertical="center"/>
    </xf>
  </cellStyleXfs>
  <cellXfs count="55">
    <xf numFmtId="0" fontId="0" fillId="0" borderId="0" xfId="0"/>
    <xf numFmtId="0" fontId="0" fillId="0" borderId="1" xfId="0" applyBorder="1" applyAlignment="1">
      <alignment horizontal="center"/>
    </xf>
    <xf numFmtId="0" fontId="0" fillId="2" borderId="2" xfId="0" applyFill="1" applyBorder="1" applyAlignment="1">
      <alignment horizontal="center" vertical="center" wrapText="1"/>
    </xf>
    <xf numFmtId="0" fontId="0" fillId="2" borderId="1" xfId="0" applyFill="1" applyBorder="1"/>
    <xf numFmtId="0" fontId="0" fillId="0" borderId="1" xfId="0" applyBorder="1"/>
    <xf numFmtId="0" fontId="0" fillId="2" borderId="3" xfId="0" applyFill="1" applyBorder="1" applyAlignment="1">
      <alignment horizontal="center" vertical="center" wrapText="1"/>
    </xf>
    <xf numFmtId="49" fontId="0" fillId="0" borderId="1" xfId="0" applyNumberFormat="1" applyBorder="1" applyAlignment="1">
      <alignment horizontal="center"/>
    </xf>
    <xf numFmtId="0" fontId="0" fillId="2" borderId="4" xfId="0" applyFill="1" applyBorder="1" applyAlignment="1">
      <alignment horizontal="center" vertical="center" wrapText="1"/>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vertical="center" wrapText="1"/>
    </xf>
    <xf numFmtId="10" fontId="0" fillId="0" borderId="0" xfId="0" applyNumberFormat="1"/>
    <xf numFmtId="0" fontId="0" fillId="0" borderId="5" xfId="0" applyBorder="1"/>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0" xfId="0" applyAlignment="1">
      <alignment horizontal="center" vertical="center"/>
    </xf>
    <xf numFmtId="0" fontId="0" fillId="0" borderId="0" xfId="0" applyAlignment="1">
      <alignment horizontal="center"/>
    </xf>
    <xf numFmtId="0" fontId="2" fillId="0" borderId="0" xfId="0" applyFont="1"/>
    <xf numFmtId="0" fontId="0" fillId="3" borderId="0" xfId="0" applyFill="1"/>
    <xf numFmtId="0" fontId="0" fillId="2" borderId="0" xfId="0" applyFill="1"/>
    <xf numFmtId="0" fontId="0" fillId="4" borderId="0" xfId="0" applyFill="1"/>
    <xf numFmtId="0" fontId="0" fillId="4" borderId="1" xfId="0" applyFill="1" applyBorder="1"/>
    <xf numFmtId="0" fontId="0" fillId="5" borderId="0" xfId="0" applyFill="1"/>
    <xf numFmtId="0" fontId="0" fillId="5" borderId="1" xfId="0" applyFill="1" applyBorder="1"/>
    <xf numFmtId="0" fontId="0" fillId="6" borderId="0" xfId="0" applyFill="1"/>
    <xf numFmtId="0" fontId="0" fillId="6" borderId="1" xfId="0" applyFill="1" applyBorder="1"/>
    <xf numFmtId="0" fontId="0" fillId="0" borderId="0" xfId="0" applyFill="1"/>
    <xf numFmtId="0" fontId="0" fillId="0" borderId="9" xfId="0" applyBorder="1" applyAlignment="1">
      <alignment horizontal="center"/>
    </xf>
    <xf numFmtId="0" fontId="0" fillId="0" borderId="12" xfId="0" applyBorder="1"/>
    <xf numFmtId="0" fontId="0" fillId="0" borderId="10" xfId="0" applyBorder="1" applyAlignment="1">
      <alignment vertical="center"/>
    </xf>
    <xf numFmtId="0" fontId="0" fillId="0" borderId="13" xfId="0" applyBorder="1"/>
    <xf numFmtId="0" fontId="0" fillId="0" borderId="0" xfId="0" applyAlignment="1">
      <alignment vertical="center"/>
    </xf>
    <xf numFmtId="0" fontId="3" fillId="0" borderId="0" xfId="0" applyFont="1" applyFill="1"/>
    <xf numFmtId="0" fontId="3" fillId="0" borderId="0" xfId="0" applyFont="1" applyFill="1" applyAlignment="1">
      <alignment vertical="center"/>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6"/>
  <sheetViews>
    <sheetView tabSelected="1" view="pageBreakPreview" zoomScaleNormal="70" workbookViewId="0">
      <pane xSplit="4" ySplit="2" topLeftCell="E28" activePane="bottomRight" state="frozen"/>
      <selection/>
      <selection pane="topRight"/>
      <selection pane="bottomLeft"/>
      <selection pane="bottomRight" activeCell="G32" sqref="G32"/>
    </sheetView>
  </sheetViews>
  <sheetFormatPr defaultColWidth="8.66666666666667" defaultRowHeight="14.25" outlineLevelCol="6"/>
  <cols>
    <col min="1" max="1" width="6.21666666666667" style="40" customWidth="1"/>
    <col min="2" max="2" width="9" style="41" customWidth="1"/>
    <col min="3" max="3" width="12" style="41" customWidth="1"/>
    <col min="4" max="4" width="22.775" style="41" customWidth="1"/>
    <col min="5" max="5" width="48.1083333333333" style="40" customWidth="1"/>
    <col min="6" max="6" width="6.44166666666667" style="42" customWidth="1"/>
    <col min="7" max="7" width="31.2166666666667" style="42" customWidth="1"/>
    <col min="8" max="16384" width="8.66666666666667" style="38"/>
  </cols>
  <sheetData>
    <row r="1" ht="41.25" customHeight="1" spans="1:7">
      <c r="A1" s="43" t="s">
        <v>0</v>
      </c>
      <c r="B1" s="43"/>
      <c r="C1" s="43"/>
      <c r="D1" s="43"/>
      <c r="E1" s="43"/>
      <c r="F1" s="43"/>
      <c r="G1" s="43"/>
    </row>
    <row r="2" ht="36" customHeight="1" spans="1:7">
      <c r="A2" s="44" t="s">
        <v>1</v>
      </c>
      <c r="B2" s="44" t="s">
        <v>2</v>
      </c>
      <c r="C2" s="44" t="s">
        <v>3</v>
      </c>
      <c r="D2" s="44" t="s">
        <v>4</v>
      </c>
      <c r="E2" s="44" t="s">
        <v>5</v>
      </c>
      <c r="F2" s="44" t="s">
        <v>6</v>
      </c>
      <c r="G2" s="44" t="s">
        <v>7</v>
      </c>
    </row>
    <row r="3" s="38" customFormat="1" ht="37" customHeight="1" spans="1:7">
      <c r="A3" s="45" t="s">
        <v>8</v>
      </c>
      <c r="B3" s="45" t="s">
        <v>9</v>
      </c>
      <c r="C3" s="45" t="s">
        <v>10</v>
      </c>
      <c r="D3" s="45" t="s">
        <v>11</v>
      </c>
      <c r="E3" s="46" t="s">
        <v>12</v>
      </c>
      <c r="F3" s="47">
        <v>2</v>
      </c>
      <c r="G3" s="47"/>
    </row>
    <row r="4" s="38" customFormat="1" ht="36" customHeight="1" spans="1:7">
      <c r="A4" s="45"/>
      <c r="B4" s="45"/>
      <c r="C4" s="45"/>
      <c r="D4" s="45"/>
      <c r="E4" s="46" t="s">
        <v>13</v>
      </c>
      <c r="F4" s="47"/>
      <c r="G4" s="47"/>
    </row>
    <row r="5" s="39" customFormat="1" ht="28" customHeight="1" spans="1:7">
      <c r="A5" s="45"/>
      <c r="B5" s="45"/>
      <c r="C5" s="45"/>
      <c r="D5" s="45"/>
      <c r="E5" s="46" t="s">
        <v>14</v>
      </c>
      <c r="F5" s="47"/>
      <c r="G5" s="47"/>
    </row>
    <row r="6" s="39" customFormat="1" ht="49" customHeight="1" spans="1:7">
      <c r="A6" s="45"/>
      <c r="B6" s="45"/>
      <c r="C6" s="45" t="s">
        <v>15</v>
      </c>
      <c r="D6" s="45" t="s">
        <v>16</v>
      </c>
      <c r="E6" s="46" t="s">
        <v>17</v>
      </c>
      <c r="F6" s="47">
        <v>2</v>
      </c>
      <c r="G6" s="48"/>
    </row>
    <row r="7" s="39" customFormat="1" ht="45" customHeight="1" spans="1:7">
      <c r="A7" s="45"/>
      <c r="B7" s="45"/>
      <c r="C7" s="45"/>
      <c r="D7" s="45"/>
      <c r="E7" s="46" t="s">
        <v>18</v>
      </c>
      <c r="F7" s="47"/>
      <c r="G7" s="48"/>
    </row>
    <row r="8" s="38" customFormat="1" ht="49" customHeight="1" spans="1:7">
      <c r="A8" s="45"/>
      <c r="B8" s="45" t="s">
        <v>19</v>
      </c>
      <c r="C8" s="45" t="s">
        <v>20</v>
      </c>
      <c r="D8" s="45" t="s">
        <v>21</v>
      </c>
      <c r="E8" s="46" t="s">
        <v>22</v>
      </c>
      <c r="F8" s="47">
        <v>3</v>
      </c>
      <c r="G8" s="48"/>
    </row>
    <row r="9" s="38" customFormat="1" ht="48" customHeight="1" spans="1:7">
      <c r="A9" s="45"/>
      <c r="B9" s="45"/>
      <c r="C9" s="45"/>
      <c r="D9" s="45"/>
      <c r="E9" s="48" t="s">
        <v>23</v>
      </c>
      <c r="F9" s="47"/>
      <c r="G9" s="48"/>
    </row>
    <row r="10" s="38" customFormat="1" ht="38" customHeight="1" spans="1:7">
      <c r="A10" s="45"/>
      <c r="B10" s="45"/>
      <c r="C10" s="45" t="s">
        <v>24</v>
      </c>
      <c r="D10" s="45" t="s">
        <v>25</v>
      </c>
      <c r="E10" s="46" t="s">
        <v>26</v>
      </c>
      <c r="F10" s="47">
        <v>1.5</v>
      </c>
      <c r="G10" s="48" t="s">
        <v>27</v>
      </c>
    </row>
    <row r="11" s="38" customFormat="1" ht="40" customHeight="1" spans="1:7">
      <c r="A11" s="45"/>
      <c r="B11" s="45"/>
      <c r="C11" s="45"/>
      <c r="D11" s="45"/>
      <c r="E11" s="46" t="s">
        <v>28</v>
      </c>
      <c r="F11" s="47"/>
      <c r="G11" s="48"/>
    </row>
    <row r="12" s="39" customFormat="1" ht="52" customHeight="1" spans="1:7">
      <c r="A12" s="45" t="s">
        <v>29</v>
      </c>
      <c r="B12" s="45" t="s">
        <v>30</v>
      </c>
      <c r="C12" s="45" t="s">
        <v>31</v>
      </c>
      <c r="D12" s="45" t="s">
        <v>32</v>
      </c>
      <c r="E12" s="46" t="s">
        <v>33</v>
      </c>
      <c r="F12" s="47">
        <v>4.1</v>
      </c>
      <c r="G12" s="48" t="s">
        <v>34</v>
      </c>
    </row>
    <row r="13" s="39" customFormat="1" ht="48" customHeight="1" spans="1:7">
      <c r="A13" s="45"/>
      <c r="B13" s="45"/>
      <c r="C13" s="45"/>
      <c r="D13" s="45"/>
      <c r="E13" s="46" t="s">
        <v>35</v>
      </c>
      <c r="F13" s="47"/>
      <c r="G13" s="48"/>
    </row>
    <row r="14" s="39" customFormat="1" ht="56" customHeight="1" spans="1:7">
      <c r="A14" s="45"/>
      <c r="B14" s="45"/>
      <c r="C14" s="45" t="s">
        <v>36</v>
      </c>
      <c r="D14" s="45" t="s">
        <v>37</v>
      </c>
      <c r="E14" s="46" t="s">
        <v>38</v>
      </c>
      <c r="F14" s="47">
        <v>3</v>
      </c>
      <c r="G14" s="45" t="s">
        <v>39</v>
      </c>
    </row>
    <row r="15" ht="33" customHeight="1" spans="1:7">
      <c r="A15" s="45"/>
      <c r="B15" s="45"/>
      <c r="C15" s="45"/>
      <c r="D15" s="45"/>
      <c r="E15" s="46" t="s">
        <v>40</v>
      </c>
      <c r="F15" s="47"/>
      <c r="G15" s="45"/>
    </row>
    <row r="16" ht="32" customHeight="1" spans="1:7">
      <c r="A16" s="45"/>
      <c r="B16" s="45"/>
      <c r="C16" s="45"/>
      <c r="D16" s="45"/>
      <c r="E16" s="46" t="s">
        <v>41</v>
      </c>
      <c r="F16" s="47"/>
      <c r="G16" s="45"/>
    </row>
    <row r="17" ht="18" customHeight="1" spans="1:7">
      <c r="A17" s="45"/>
      <c r="B17" s="45"/>
      <c r="C17" s="45"/>
      <c r="D17" s="45"/>
      <c r="E17" s="46" t="s">
        <v>42</v>
      </c>
      <c r="F17" s="47"/>
      <c r="G17" s="45"/>
    </row>
    <row r="18" ht="30" customHeight="1" spans="1:7">
      <c r="A18" s="45"/>
      <c r="B18" s="45" t="s">
        <v>43</v>
      </c>
      <c r="C18" s="45" t="s">
        <v>44</v>
      </c>
      <c r="D18" s="45" t="s">
        <v>45</v>
      </c>
      <c r="E18" s="46" t="s">
        <v>46</v>
      </c>
      <c r="F18" s="47">
        <v>2</v>
      </c>
      <c r="G18" s="47"/>
    </row>
    <row r="19" ht="28" customHeight="1" spans="1:7">
      <c r="A19" s="45"/>
      <c r="B19" s="45"/>
      <c r="C19" s="45"/>
      <c r="D19" s="45"/>
      <c r="E19" s="46" t="s">
        <v>47</v>
      </c>
      <c r="F19" s="47"/>
      <c r="G19" s="47"/>
    </row>
    <row r="20" ht="37" customHeight="1" spans="1:7">
      <c r="A20" s="45"/>
      <c r="B20" s="45"/>
      <c r="C20" s="49" t="s">
        <v>48</v>
      </c>
      <c r="D20" s="49" t="s">
        <v>49</v>
      </c>
      <c r="E20" s="50" t="s">
        <v>50</v>
      </c>
      <c r="F20" s="51">
        <v>5</v>
      </c>
      <c r="G20" s="45" t="s">
        <v>51</v>
      </c>
    </row>
    <row r="21" ht="43" customHeight="1" spans="1:7">
      <c r="A21" s="45"/>
      <c r="B21" s="45"/>
      <c r="C21" s="49"/>
      <c r="D21" s="49"/>
      <c r="E21" s="52" t="s">
        <v>52</v>
      </c>
      <c r="F21" s="51"/>
      <c r="G21" s="45"/>
    </row>
    <row r="22" ht="32" customHeight="1" spans="1:7">
      <c r="A22" s="45"/>
      <c r="B22" s="45"/>
      <c r="C22" s="49"/>
      <c r="D22" s="49"/>
      <c r="E22" s="52" t="s">
        <v>53</v>
      </c>
      <c r="F22" s="51"/>
      <c r="G22" s="45"/>
    </row>
    <row r="23" ht="52" customHeight="1" spans="1:7">
      <c r="A23" s="45"/>
      <c r="B23" s="45"/>
      <c r="C23" s="45" t="s">
        <v>54</v>
      </c>
      <c r="D23" s="45" t="s">
        <v>55</v>
      </c>
      <c r="E23" s="50" t="s">
        <v>56</v>
      </c>
      <c r="F23" s="47">
        <v>11</v>
      </c>
      <c r="G23" s="45" t="s">
        <v>57</v>
      </c>
    </row>
    <row r="24" ht="42" customHeight="1" spans="1:7">
      <c r="A24" s="45"/>
      <c r="B24" s="45"/>
      <c r="C24" s="45"/>
      <c r="D24" s="45"/>
      <c r="E24" s="50" t="s">
        <v>58</v>
      </c>
      <c r="F24" s="47"/>
      <c r="G24" s="45"/>
    </row>
    <row r="25" ht="39" customHeight="1" spans="1:7">
      <c r="A25" s="45"/>
      <c r="B25" s="45"/>
      <c r="C25" s="45"/>
      <c r="D25" s="45"/>
      <c r="E25" s="46" t="s">
        <v>59</v>
      </c>
      <c r="F25" s="47"/>
      <c r="G25" s="45"/>
    </row>
    <row r="26" ht="40" customHeight="1" spans="1:7">
      <c r="A26" s="45"/>
      <c r="B26" s="45"/>
      <c r="C26" s="45"/>
      <c r="D26" s="45"/>
      <c r="E26" s="50" t="s">
        <v>60</v>
      </c>
      <c r="F26" s="47"/>
      <c r="G26" s="45"/>
    </row>
    <row r="27" ht="51" customHeight="1" spans="1:7">
      <c r="A27" s="45" t="s">
        <v>61</v>
      </c>
      <c r="B27" s="45" t="s">
        <v>62</v>
      </c>
      <c r="C27" s="45" t="s">
        <v>63</v>
      </c>
      <c r="D27" s="45" t="s">
        <v>64</v>
      </c>
      <c r="E27" s="53" t="s">
        <v>65</v>
      </c>
      <c r="F27" s="47">
        <v>8</v>
      </c>
      <c r="G27" s="45" t="s">
        <v>66</v>
      </c>
    </row>
    <row r="28" ht="51" customHeight="1" spans="1:7">
      <c r="A28" s="45"/>
      <c r="B28" s="45"/>
      <c r="C28" s="45"/>
      <c r="D28" s="45"/>
      <c r="E28" s="53" t="s">
        <v>67</v>
      </c>
      <c r="F28" s="47"/>
      <c r="G28" s="45"/>
    </row>
    <row r="29" ht="51" customHeight="1" spans="1:7">
      <c r="A29" s="45"/>
      <c r="B29" s="45" t="s">
        <v>68</v>
      </c>
      <c r="C29" s="45" t="s">
        <v>69</v>
      </c>
      <c r="D29" s="45" t="s">
        <v>70</v>
      </c>
      <c r="E29" s="48" t="s">
        <v>71</v>
      </c>
      <c r="F29" s="47">
        <v>9</v>
      </c>
      <c r="G29" s="45" t="s">
        <v>72</v>
      </c>
    </row>
    <row r="30" ht="45" customHeight="1" spans="1:7">
      <c r="A30" s="45"/>
      <c r="B30" s="45" t="s">
        <v>73</v>
      </c>
      <c r="C30" s="45" t="s">
        <v>74</v>
      </c>
      <c r="D30" s="45" t="s">
        <v>75</v>
      </c>
      <c r="E30" s="48" t="s">
        <v>76</v>
      </c>
      <c r="F30" s="47">
        <v>0</v>
      </c>
      <c r="G30" s="45" t="s">
        <v>77</v>
      </c>
    </row>
    <row r="31" ht="56" customHeight="1" spans="1:7">
      <c r="A31" s="45"/>
      <c r="B31" s="45" t="s">
        <v>78</v>
      </c>
      <c r="C31" s="45" t="s">
        <v>79</v>
      </c>
      <c r="D31" s="45" t="s">
        <v>80</v>
      </c>
      <c r="E31" s="48" t="s">
        <v>81</v>
      </c>
      <c r="F31" s="47">
        <v>6</v>
      </c>
      <c r="G31" s="45" t="s">
        <v>82</v>
      </c>
    </row>
    <row r="32" ht="72" customHeight="1" spans="1:7">
      <c r="A32" s="45"/>
      <c r="B32" s="45"/>
      <c r="C32" s="45" t="s">
        <v>83</v>
      </c>
      <c r="D32" s="45" t="s">
        <v>84</v>
      </c>
      <c r="E32" s="48" t="s">
        <v>85</v>
      </c>
      <c r="F32" s="47">
        <v>7</v>
      </c>
      <c r="G32" s="45"/>
    </row>
    <row r="33" ht="57" customHeight="1" spans="1:7">
      <c r="A33" s="45" t="s">
        <v>86</v>
      </c>
      <c r="B33" s="45" t="s">
        <v>86</v>
      </c>
      <c r="C33" s="45" t="s">
        <v>87</v>
      </c>
      <c r="D33" s="45" t="s">
        <v>88</v>
      </c>
      <c r="E33" s="46" t="s">
        <v>89</v>
      </c>
      <c r="F33" s="47">
        <v>6</v>
      </c>
      <c r="G33" s="48" t="s">
        <v>90</v>
      </c>
    </row>
    <row r="34" ht="49" customHeight="1" spans="1:7">
      <c r="A34" s="45"/>
      <c r="B34" s="45"/>
      <c r="C34" s="45" t="s">
        <v>91</v>
      </c>
      <c r="D34" s="45" t="s">
        <v>92</v>
      </c>
      <c r="E34" s="46" t="s">
        <v>93</v>
      </c>
      <c r="F34" s="47">
        <v>7</v>
      </c>
      <c r="G34" s="54"/>
    </row>
    <row r="35" ht="66" customHeight="1" spans="1:7">
      <c r="A35" s="45"/>
      <c r="B35" s="45"/>
      <c r="C35" s="45" t="s">
        <v>94</v>
      </c>
      <c r="D35" s="48" t="s">
        <v>95</v>
      </c>
      <c r="E35" s="46" t="s">
        <v>96</v>
      </c>
      <c r="F35" s="47">
        <v>5</v>
      </c>
      <c r="G35" s="45" t="s">
        <v>97</v>
      </c>
    </row>
    <row r="36" spans="1:7">
      <c r="A36" s="46" t="s">
        <v>98</v>
      </c>
      <c r="B36" s="45"/>
      <c r="C36" s="45"/>
      <c r="D36" s="45"/>
      <c r="E36" s="46"/>
      <c r="F36" s="47">
        <f>SUM(F3:F35)</f>
        <v>81.6</v>
      </c>
      <c r="G36" s="47"/>
    </row>
  </sheetData>
  <mergeCells count="52">
    <mergeCell ref="A1:G1"/>
    <mergeCell ref="A3:A11"/>
    <mergeCell ref="A12:A26"/>
    <mergeCell ref="A27:A32"/>
    <mergeCell ref="A33:A35"/>
    <mergeCell ref="B3:B7"/>
    <mergeCell ref="B8:B11"/>
    <mergeCell ref="B12:B17"/>
    <mergeCell ref="B18:B26"/>
    <mergeCell ref="B27:B28"/>
    <mergeCell ref="B31:B32"/>
    <mergeCell ref="B33:B35"/>
    <mergeCell ref="C3:C5"/>
    <mergeCell ref="C6:C7"/>
    <mergeCell ref="C8:C9"/>
    <mergeCell ref="C10:C11"/>
    <mergeCell ref="C12:C13"/>
    <mergeCell ref="C14:C17"/>
    <mergeCell ref="C18:C19"/>
    <mergeCell ref="C20:C22"/>
    <mergeCell ref="C23:C26"/>
    <mergeCell ref="C27:C28"/>
    <mergeCell ref="D3:D5"/>
    <mergeCell ref="D6:D7"/>
    <mergeCell ref="D8:D9"/>
    <mergeCell ref="D10:D11"/>
    <mergeCell ref="D12:D13"/>
    <mergeCell ref="D14:D17"/>
    <mergeCell ref="D18:D19"/>
    <mergeCell ref="D20:D22"/>
    <mergeCell ref="D23:D26"/>
    <mergeCell ref="D27:D28"/>
    <mergeCell ref="F3:F5"/>
    <mergeCell ref="F6:F7"/>
    <mergeCell ref="F8:F9"/>
    <mergeCell ref="F10:F11"/>
    <mergeCell ref="F12:F13"/>
    <mergeCell ref="F14:F17"/>
    <mergeCell ref="F18:F19"/>
    <mergeCell ref="F20:F22"/>
    <mergeCell ref="F23:F26"/>
    <mergeCell ref="F27:F28"/>
    <mergeCell ref="G3:G5"/>
    <mergeCell ref="G6:G7"/>
    <mergeCell ref="G8:G9"/>
    <mergeCell ref="G10:G11"/>
    <mergeCell ref="G12:G13"/>
    <mergeCell ref="G14:G17"/>
    <mergeCell ref="G18:G19"/>
    <mergeCell ref="G20:G22"/>
    <mergeCell ref="G23:G26"/>
    <mergeCell ref="G27:G28"/>
  </mergeCells>
  <pageMargins left="0.700694444444445" right="0.700694444444445" top="0.751388888888889" bottom="0.751388888888889" header="0.298611111111111" footer="0.298611111111111"/>
  <pageSetup paperSize="9" scale="9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6"/>
  <sheetViews>
    <sheetView view="pageBreakPreview" zoomScaleNormal="100" topLeftCell="A70" workbookViewId="0">
      <selection activeCell="E73" sqref="E73"/>
    </sheetView>
  </sheetViews>
  <sheetFormatPr defaultColWidth="8.88333333333333" defaultRowHeight="14.25"/>
  <cols>
    <col min="3" max="3" width="13"/>
    <col min="4" max="4" width="9.66666666666667"/>
    <col min="6" max="7" width="12.8833333333333"/>
    <col min="8" max="8" width="10.8833333333333" customWidth="1"/>
    <col min="10" max="10" width="12.8833333333333"/>
    <col min="12" max="12" width="10.6666666666667"/>
    <col min="13" max="13" width="11.775"/>
  </cols>
  <sheetData>
    <row r="1" spans="1:12">
      <c r="A1" s="15">
        <v>2018</v>
      </c>
      <c r="B1" s="16"/>
      <c r="C1" s="16"/>
      <c r="D1" s="17"/>
      <c r="E1" s="15">
        <v>2019</v>
      </c>
      <c r="F1" s="16"/>
      <c r="G1" s="16"/>
      <c r="H1" s="17"/>
      <c r="I1" s="33">
        <v>2020</v>
      </c>
      <c r="J1" s="22"/>
      <c r="K1" s="22"/>
      <c r="L1" s="22"/>
    </row>
    <row r="2" spans="1:11">
      <c r="A2" s="18" t="s">
        <v>99</v>
      </c>
      <c r="B2" t="s">
        <v>100</v>
      </c>
      <c r="C2">
        <v>5570000</v>
      </c>
      <c r="E2" s="18" t="s">
        <v>101</v>
      </c>
      <c r="F2" t="s">
        <v>100</v>
      </c>
      <c r="I2" s="18" t="s">
        <v>101</v>
      </c>
      <c r="J2" t="s">
        <v>100</v>
      </c>
      <c r="K2" s="34"/>
    </row>
    <row r="3" spans="1:11">
      <c r="A3" s="18"/>
      <c r="B3" t="s">
        <v>102</v>
      </c>
      <c r="C3">
        <v>6910000</v>
      </c>
      <c r="E3" s="18"/>
      <c r="F3" t="s">
        <v>102</v>
      </c>
      <c r="G3">
        <v>6910000</v>
      </c>
      <c r="I3" s="18"/>
      <c r="J3" t="s">
        <v>102</v>
      </c>
      <c r="K3" s="34"/>
    </row>
    <row r="4" spans="1:11">
      <c r="A4" s="19"/>
      <c r="B4" s="20" t="s">
        <v>103</v>
      </c>
      <c r="C4" s="20">
        <v>17630000</v>
      </c>
      <c r="D4" s="20"/>
      <c r="E4" s="19"/>
      <c r="F4" s="20" t="s">
        <v>103</v>
      </c>
      <c r="G4" s="20">
        <v>14795753.65</v>
      </c>
      <c r="H4" s="20"/>
      <c r="I4" s="35"/>
      <c r="J4" s="20" t="s">
        <v>103</v>
      </c>
      <c r="K4" s="36">
        <v>8108598</v>
      </c>
    </row>
    <row r="5" spans="1:11">
      <c r="A5" s="21"/>
      <c r="C5">
        <f>SUM(C2:C4)</f>
        <v>30110000</v>
      </c>
      <c r="E5" s="21"/>
      <c r="G5">
        <f>SUM(G3:G4)</f>
        <v>21705753.65</v>
      </c>
      <c r="I5" s="37"/>
      <c r="K5">
        <f>SUM(K4:K4)</f>
        <v>8108598</v>
      </c>
    </row>
    <row r="7" spans="1:12">
      <c r="A7" s="22" t="s">
        <v>104</v>
      </c>
      <c r="B7" s="23" t="s">
        <v>100</v>
      </c>
      <c r="C7" s="24">
        <v>1665</v>
      </c>
      <c r="D7" s="24" t="s">
        <v>105</v>
      </c>
      <c r="F7" t="s">
        <v>100</v>
      </c>
      <c r="I7" t="s">
        <v>100</v>
      </c>
      <c r="L7" t="s">
        <v>100</v>
      </c>
    </row>
    <row r="8" spans="1:4">
      <c r="A8" s="22"/>
      <c r="C8" s="24">
        <v>5540</v>
      </c>
      <c r="D8" s="24" t="s">
        <v>105</v>
      </c>
    </row>
    <row r="9" spans="1:4">
      <c r="A9" s="22"/>
      <c r="C9" s="24">
        <v>300000</v>
      </c>
      <c r="D9" s="24" t="s">
        <v>106</v>
      </c>
    </row>
    <row r="10" spans="1:4">
      <c r="A10" s="22"/>
      <c r="C10" s="24">
        <v>1825</v>
      </c>
      <c r="D10" s="24" t="s">
        <v>105</v>
      </c>
    </row>
    <row r="11" spans="1:3">
      <c r="A11" s="22"/>
      <c r="B11" t="s">
        <v>107</v>
      </c>
      <c r="C11" s="25">
        <f>SUM(C7:C10)</f>
        <v>309030</v>
      </c>
    </row>
    <row r="12" spans="1:3">
      <c r="A12" s="22"/>
      <c r="B12" t="s">
        <v>108</v>
      </c>
      <c r="C12" s="25">
        <f>C2-C11</f>
        <v>5260970</v>
      </c>
    </row>
    <row r="13" spans="1:12">
      <c r="A13" s="22"/>
      <c r="B13" s="23" t="s">
        <v>102</v>
      </c>
      <c r="F13" t="s">
        <v>102</v>
      </c>
      <c r="G13" s="24">
        <v>72000</v>
      </c>
      <c r="H13" s="24" t="s">
        <v>109</v>
      </c>
      <c r="I13" t="s">
        <v>102</v>
      </c>
      <c r="L13" t="s">
        <v>102</v>
      </c>
    </row>
    <row r="14" spans="1:3">
      <c r="A14" s="22"/>
      <c r="B14" t="s">
        <v>107</v>
      </c>
      <c r="C14" s="25">
        <v>0</v>
      </c>
    </row>
    <row r="15" spans="1:3">
      <c r="A15" s="22"/>
      <c r="B15" t="s">
        <v>108</v>
      </c>
      <c r="C15" s="25">
        <f>C3-C14</f>
        <v>6910000</v>
      </c>
    </row>
    <row r="16" spans="1:13">
      <c r="A16" s="22"/>
      <c r="B16" s="23" t="s">
        <v>103</v>
      </c>
      <c r="C16" s="24">
        <v>1374701.2</v>
      </c>
      <c r="D16" s="24" t="s">
        <v>110</v>
      </c>
      <c r="F16" t="s">
        <v>103</v>
      </c>
      <c r="G16" s="24">
        <v>5584667.29</v>
      </c>
      <c r="H16" s="24" t="s">
        <v>110</v>
      </c>
      <c r="I16" t="s">
        <v>103</v>
      </c>
      <c r="J16">
        <v>8108598</v>
      </c>
      <c r="K16" t="s">
        <v>110</v>
      </c>
      <c r="L16" t="s">
        <v>103</v>
      </c>
      <c r="M16">
        <v>1000000</v>
      </c>
    </row>
    <row r="17" spans="1:13">
      <c r="A17" s="22"/>
      <c r="C17" s="24">
        <v>144000</v>
      </c>
      <c r="D17" s="24" t="s">
        <v>111</v>
      </c>
      <c r="G17" s="24">
        <v>350000</v>
      </c>
      <c r="H17" s="24" t="s">
        <v>110</v>
      </c>
      <c r="M17">
        <v>2426941.98</v>
      </c>
    </row>
    <row r="18" spans="1:8">
      <c r="A18" s="22"/>
      <c r="C18" s="24">
        <v>1398748.81</v>
      </c>
      <c r="D18" s="24" t="s">
        <v>110</v>
      </c>
      <c r="G18" s="24">
        <v>17500</v>
      </c>
      <c r="H18" s="24" t="s">
        <v>110</v>
      </c>
    </row>
    <row r="19" spans="1:4">
      <c r="A19" s="22"/>
      <c r="C19" s="24">
        <v>491072.84</v>
      </c>
      <c r="D19" s="24" t="s">
        <v>112</v>
      </c>
    </row>
    <row r="20" spans="2:13">
      <c r="B20" t="s">
        <v>107</v>
      </c>
      <c r="C20" s="25">
        <f>SUM(C16:C19)</f>
        <v>3408522.85</v>
      </c>
      <c r="F20" t="s">
        <v>107</v>
      </c>
      <c r="G20" s="25">
        <f>SUM(G16:G18)</f>
        <v>5952167.29</v>
      </c>
      <c r="J20">
        <f>J16</f>
        <v>8108598</v>
      </c>
      <c r="M20">
        <f>SUM(M16:M19)</f>
        <v>3426941.98</v>
      </c>
    </row>
    <row r="21" spans="2:7">
      <c r="B21" t="s">
        <v>108</v>
      </c>
      <c r="C21" s="25">
        <f>C4-C20</f>
        <v>14221477.15</v>
      </c>
      <c r="F21" t="s">
        <v>108</v>
      </c>
      <c r="G21" s="25">
        <f>G4-G20</f>
        <v>8843586.36</v>
      </c>
    </row>
    <row r="28" s="14" customFormat="1"/>
    <row r="29" spans="1:13">
      <c r="A29" t="s">
        <v>104</v>
      </c>
      <c r="B29" s="26" t="s">
        <v>100</v>
      </c>
      <c r="C29" s="26">
        <v>1665</v>
      </c>
      <c r="D29" s="26" t="s">
        <v>105</v>
      </c>
      <c r="E29" s="26"/>
      <c r="F29" s="26" t="s">
        <v>100</v>
      </c>
      <c r="G29" s="26"/>
      <c r="H29" s="26"/>
      <c r="I29" s="26" t="s">
        <v>100</v>
      </c>
      <c r="J29" s="26"/>
      <c r="K29" s="26"/>
      <c r="L29" s="26" t="s">
        <v>100</v>
      </c>
      <c r="M29" s="26"/>
    </row>
    <row r="30" spans="2:13">
      <c r="B30" s="26"/>
      <c r="C30" s="26">
        <v>5540</v>
      </c>
      <c r="D30" s="26" t="s">
        <v>105</v>
      </c>
      <c r="E30" s="26"/>
      <c r="F30" s="26"/>
      <c r="G30" s="26"/>
      <c r="H30" s="26"/>
      <c r="I30" s="26"/>
      <c r="J30" s="26"/>
      <c r="K30" s="26"/>
      <c r="L30" s="26"/>
      <c r="M30" s="26"/>
    </row>
    <row r="31" spans="2:13">
      <c r="B31" s="26"/>
      <c r="C31" s="26">
        <v>300000</v>
      </c>
      <c r="D31" s="26" t="s">
        <v>106</v>
      </c>
      <c r="E31" s="26"/>
      <c r="F31" s="26"/>
      <c r="G31" s="26"/>
      <c r="H31" s="26"/>
      <c r="I31" s="26"/>
      <c r="J31" s="26"/>
      <c r="K31" s="26"/>
      <c r="L31" s="26"/>
      <c r="M31" s="26"/>
    </row>
    <row r="32" spans="2:13">
      <c r="B32" s="26"/>
      <c r="C32" s="26">
        <v>1825</v>
      </c>
      <c r="D32" s="26" t="s">
        <v>105</v>
      </c>
      <c r="E32" s="26"/>
      <c r="F32" s="26"/>
      <c r="G32" s="26"/>
      <c r="H32" s="26"/>
      <c r="I32" s="26"/>
      <c r="J32" s="26"/>
      <c r="K32" s="26"/>
      <c r="L32" s="26"/>
      <c r="M32" s="26"/>
    </row>
    <row r="33" spans="2:13">
      <c r="B33" s="27" t="s">
        <v>107</v>
      </c>
      <c r="C33" s="27">
        <v>309030</v>
      </c>
      <c r="D33" s="27"/>
      <c r="E33" s="27"/>
      <c r="F33" s="27" t="s">
        <v>107</v>
      </c>
      <c r="G33" s="27">
        <v>0</v>
      </c>
      <c r="H33" s="27"/>
      <c r="I33" s="27" t="s">
        <v>107</v>
      </c>
      <c r="J33" s="27">
        <v>0</v>
      </c>
      <c r="K33" s="27"/>
      <c r="L33" s="27" t="s">
        <v>107</v>
      </c>
      <c r="M33" s="27">
        <v>0</v>
      </c>
    </row>
    <row r="34" spans="2:13">
      <c r="B34" s="27" t="s">
        <v>108</v>
      </c>
      <c r="C34" s="27">
        <v>5260970</v>
      </c>
      <c r="D34" s="27"/>
      <c r="E34" s="27"/>
      <c r="F34" s="27" t="s">
        <v>108</v>
      </c>
      <c r="G34" s="27">
        <v>5260970</v>
      </c>
      <c r="H34" s="27"/>
      <c r="I34" s="27" t="s">
        <v>108</v>
      </c>
      <c r="J34" s="27">
        <v>5260970</v>
      </c>
      <c r="K34" s="27"/>
      <c r="L34" s="27" t="s">
        <v>108</v>
      </c>
      <c r="M34" s="27">
        <v>5260970</v>
      </c>
    </row>
    <row r="35" spans="2:13">
      <c r="B35" s="28" t="s">
        <v>102</v>
      </c>
      <c r="C35" s="28"/>
      <c r="D35" s="28"/>
      <c r="E35" s="28"/>
      <c r="F35" s="28" t="s">
        <v>102</v>
      </c>
      <c r="G35" s="28">
        <v>72000</v>
      </c>
      <c r="H35" s="28" t="s">
        <v>109</v>
      </c>
      <c r="I35" s="28" t="s">
        <v>102</v>
      </c>
      <c r="J35" s="28"/>
      <c r="K35" s="28"/>
      <c r="L35" s="28" t="s">
        <v>102</v>
      </c>
      <c r="M35" s="28">
        <f>M20-M38</f>
        <v>2506913.6</v>
      </c>
    </row>
    <row r="36" spans="2:13">
      <c r="B36" s="29" t="s">
        <v>107</v>
      </c>
      <c r="C36" s="29">
        <v>0</v>
      </c>
      <c r="D36" s="29"/>
      <c r="E36" s="29"/>
      <c r="F36" s="29" t="s">
        <v>107</v>
      </c>
      <c r="G36" s="29">
        <f>G35</f>
        <v>72000</v>
      </c>
      <c r="H36" s="29"/>
      <c r="I36" s="29" t="s">
        <v>107</v>
      </c>
      <c r="J36" s="29">
        <v>0</v>
      </c>
      <c r="K36" s="29"/>
      <c r="L36" s="29" t="s">
        <v>107</v>
      </c>
      <c r="M36" s="29">
        <f>M35</f>
        <v>2506913.6</v>
      </c>
    </row>
    <row r="37" spans="2:13">
      <c r="B37" s="29" t="s">
        <v>108</v>
      </c>
      <c r="C37" s="29">
        <v>6910000</v>
      </c>
      <c r="D37" s="29"/>
      <c r="E37" s="29"/>
      <c r="F37" s="29" t="s">
        <v>108</v>
      </c>
      <c r="G37" s="29">
        <f>C37-G36</f>
        <v>6838000</v>
      </c>
      <c r="H37" s="29"/>
      <c r="I37" s="29" t="s">
        <v>108</v>
      </c>
      <c r="J37" s="29">
        <v>6838000</v>
      </c>
      <c r="K37" s="29"/>
      <c r="L37" s="29" t="s">
        <v>108</v>
      </c>
      <c r="M37" s="29">
        <f>J37-M36</f>
        <v>4331086.4</v>
      </c>
    </row>
    <row r="38" spans="2:13">
      <c r="B38" s="30" t="s">
        <v>103</v>
      </c>
      <c r="C38" s="30">
        <v>1333460</v>
      </c>
      <c r="D38" s="30" t="s">
        <v>110</v>
      </c>
      <c r="E38" s="30"/>
      <c r="F38" s="30" t="s">
        <v>103</v>
      </c>
      <c r="G38" s="30">
        <v>5417127.27</v>
      </c>
      <c r="H38" s="30" t="s">
        <v>110</v>
      </c>
      <c r="I38" s="30" t="s">
        <v>103</v>
      </c>
      <c r="J38" s="30">
        <v>8108598</v>
      </c>
      <c r="K38" s="30" t="s">
        <v>110</v>
      </c>
      <c r="L38" s="30" t="s">
        <v>103</v>
      </c>
      <c r="M38" s="30">
        <f>J42</f>
        <v>920028.380000001</v>
      </c>
    </row>
    <row r="39" spans="2:13">
      <c r="B39" s="30"/>
      <c r="C39" s="30">
        <v>144000</v>
      </c>
      <c r="D39" s="30" t="s">
        <v>111</v>
      </c>
      <c r="E39" s="30"/>
      <c r="F39" s="30"/>
      <c r="G39" s="30">
        <v>332500</v>
      </c>
      <c r="H39" s="30" t="s">
        <v>110</v>
      </c>
      <c r="I39" s="30"/>
      <c r="J39" s="30"/>
      <c r="K39" s="30"/>
      <c r="L39" s="30"/>
      <c r="M39" s="30"/>
    </row>
    <row r="40" spans="2:13">
      <c r="B40" s="30"/>
      <c r="C40" s="30">
        <v>1356786.35</v>
      </c>
      <c r="D40" s="30" t="s">
        <v>110</v>
      </c>
      <c r="E40" s="30"/>
      <c r="F40" s="30"/>
      <c r="G40" s="30">
        <v>17500</v>
      </c>
      <c r="H40" s="30" t="s">
        <v>110</v>
      </c>
      <c r="I40" s="30"/>
      <c r="J40" s="30"/>
      <c r="K40" s="30"/>
      <c r="L40" s="30"/>
      <c r="M40" s="30"/>
    </row>
    <row r="41" spans="2:13">
      <c r="B41" s="31" t="s">
        <v>107</v>
      </c>
      <c r="C41" s="31">
        <f>SUM(C38:C40)</f>
        <v>2834246.35</v>
      </c>
      <c r="D41" s="31"/>
      <c r="E41" s="31"/>
      <c r="F41" s="31" t="s">
        <v>107</v>
      </c>
      <c r="G41" s="31">
        <f>SUM(G38:G40)</f>
        <v>5767127.27</v>
      </c>
      <c r="H41" s="31"/>
      <c r="I41" s="31" t="s">
        <v>107</v>
      </c>
      <c r="J41" s="31">
        <f>J38</f>
        <v>8108598</v>
      </c>
      <c r="K41" s="31"/>
      <c r="L41" s="31" t="s">
        <v>107</v>
      </c>
      <c r="M41" s="31">
        <f>M38</f>
        <v>920028.380000001</v>
      </c>
    </row>
    <row r="42" spans="2:13">
      <c r="B42" s="31" t="s">
        <v>108</v>
      </c>
      <c r="C42" s="31">
        <f>C4-C41</f>
        <v>14795753.65</v>
      </c>
      <c r="D42" s="31"/>
      <c r="E42" s="31"/>
      <c r="F42" s="31" t="s">
        <v>108</v>
      </c>
      <c r="G42" s="31">
        <f>C42-G41</f>
        <v>9028626.38</v>
      </c>
      <c r="H42" s="31"/>
      <c r="I42" s="31" t="s">
        <v>108</v>
      </c>
      <c r="J42" s="31">
        <f>G42-J41</f>
        <v>920028.380000001</v>
      </c>
      <c r="K42" s="31"/>
      <c r="L42" s="31" t="s">
        <v>108</v>
      </c>
      <c r="M42" s="31">
        <v>0</v>
      </c>
    </row>
    <row r="43" spans="8:9">
      <c r="H43" s="32"/>
      <c r="I43" s="32"/>
    </row>
    <row r="44" spans="7:9">
      <c r="G44" s="32"/>
      <c r="H44" s="32"/>
      <c r="I44" s="32"/>
    </row>
    <row r="45" spans="7:9">
      <c r="G45" s="32"/>
      <c r="H45" s="32"/>
      <c r="I45" s="32"/>
    </row>
    <row r="65" spans="7:7">
      <c r="G65" s="22"/>
    </row>
    <row r="66" spans="1:13">
      <c r="A66" s="15">
        <v>2018</v>
      </c>
      <c r="B66" s="16"/>
      <c r="C66" s="16"/>
      <c r="D66" s="15">
        <v>2019</v>
      </c>
      <c r="E66" s="16"/>
      <c r="F66" s="17"/>
      <c r="G66" s="15">
        <v>2020</v>
      </c>
      <c r="H66" s="16"/>
      <c r="I66" s="17"/>
      <c r="J66" s="1">
        <v>2021</v>
      </c>
      <c r="K66" s="1"/>
      <c r="L66" s="1"/>
      <c r="M66" t="s">
        <v>113</v>
      </c>
    </row>
    <row r="67" spans="1:12">
      <c r="A67" s="18" t="s">
        <v>99</v>
      </c>
      <c r="B67" t="s">
        <v>100</v>
      </c>
      <c r="C67">
        <v>5570000</v>
      </c>
      <c r="D67" s="18" t="s">
        <v>101</v>
      </c>
      <c r="E67" t="s">
        <v>100</v>
      </c>
      <c r="F67">
        <v>0</v>
      </c>
      <c r="G67" s="18" t="s">
        <v>101</v>
      </c>
      <c r="H67" t="s">
        <v>100</v>
      </c>
      <c r="I67" s="34">
        <v>0</v>
      </c>
      <c r="J67" s="18" t="s">
        <v>101</v>
      </c>
      <c r="K67" t="s">
        <v>100</v>
      </c>
      <c r="L67" s="34"/>
    </row>
    <row r="68" spans="1:12">
      <c r="A68" s="18"/>
      <c r="B68" t="s">
        <v>102</v>
      </c>
      <c r="C68">
        <v>6910000</v>
      </c>
      <c r="D68" s="18"/>
      <c r="E68" t="s">
        <v>102</v>
      </c>
      <c r="F68">
        <v>6910000</v>
      </c>
      <c r="G68" s="18"/>
      <c r="H68" t="s">
        <v>102</v>
      </c>
      <c r="I68" s="34">
        <v>0</v>
      </c>
      <c r="J68" s="18"/>
      <c r="K68" t="s">
        <v>102</v>
      </c>
      <c r="L68" s="34"/>
    </row>
    <row r="69" spans="1:12">
      <c r="A69" s="19"/>
      <c r="B69" s="20" t="s">
        <v>103</v>
      </c>
      <c r="C69" s="20">
        <v>17630000</v>
      </c>
      <c r="D69" s="19"/>
      <c r="E69" s="20" t="s">
        <v>103</v>
      </c>
      <c r="F69" s="20">
        <v>14795753.65</v>
      </c>
      <c r="G69" s="35"/>
      <c r="H69" s="20" t="s">
        <v>103</v>
      </c>
      <c r="I69" s="36">
        <v>8108598</v>
      </c>
      <c r="J69" s="19"/>
      <c r="K69" s="20" t="s">
        <v>103</v>
      </c>
      <c r="L69" s="36"/>
    </row>
    <row r="70" spans="1:13">
      <c r="A70" s="18" t="s">
        <v>104</v>
      </c>
      <c r="B70" t="s">
        <v>100</v>
      </c>
      <c r="C70">
        <v>309030</v>
      </c>
      <c r="D70" s="18" t="s">
        <v>104</v>
      </c>
      <c r="E70" t="s">
        <v>100</v>
      </c>
      <c r="F70">
        <v>0</v>
      </c>
      <c r="G70" s="18" t="s">
        <v>104</v>
      </c>
      <c r="H70" t="s">
        <v>100</v>
      </c>
      <c r="I70" s="34">
        <v>0</v>
      </c>
      <c r="J70" s="18" t="s">
        <v>104</v>
      </c>
      <c r="K70" t="s">
        <v>100</v>
      </c>
      <c r="L70" s="34">
        <v>0</v>
      </c>
      <c r="M70">
        <f>C70+F70+I70+L70</f>
        <v>309030</v>
      </c>
    </row>
    <row r="71" spans="1:13">
      <c r="A71" s="18"/>
      <c r="B71" t="s">
        <v>102</v>
      </c>
      <c r="C71">
        <v>0</v>
      </c>
      <c r="D71" s="18"/>
      <c r="E71" t="s">
        <v>102</v>
      </c>
      <c r="F71">
        <v>72000</v>
      </c>
      <c r="G71" s="18"/>
      <c r="H71" t="s">
        <v>102</v>
      </c>
      <c r="I71" s="34">
        <v>0</v>
      </c>
      <c r="J71" s="18"/>
      <c r="K71" t="s">
        <v>102</v>
      </c>
      <c r="L71" s="34">
        <v>2506913.6</v>
      </c>
      <c r="M71">
        <f>C71+F71+I71+L71</f>
        <v>2578913.6</v>
      </c>
    </row>
    <row r="72" spans="1:13">
      <c r="A72" s="19"/>
      <c r="B72" s="20" t="s">
        <v>103</v>
      </c>
      <c r="C72" s="20">
        <v>2834246.35</v>
      </c>
      <c r="D72" s="19"/>
      <c r="E72" s="20" t="s">
        <v>103</v>
      </c>
      <c r="F72" s="20">
        <v>5767127.27</v>
      </c>
      <c r="G72" s="19"/>
      <c r="H72" s="20" t="s">
        <v>103</v>
      </c>
      <c r="I72" s="36">
        <v>8108598</v>
      </c>
      <c r="J72" s="19"/>
      <c r="K72" s="20" t="s">
        <v>103</v>
      </c>
      <c r="L72" s="36">
        <v>920028.380000001</v>
      </c>
      <c r="M72">
        <f>C72+F72+I72+L72</f>
        <v>17630000</v>
      </c>
    </row>
    <row r="73" spans="1:13">
      <c r="A73" s="18" t="s">
        <v>114</v>
      </c>
      <c r="B73" t="s">
        <v>100</v>
      </c>
      <c r="C73">
        <f>C67-M70</f>
        <v>5260970</v>
      </c>
      <c r="M73">
        <f>SUM(M70:M72)</f>
        <v>20517943.6</v>
      </c>
    </row>
    <row r="74" spans="1:3">
      <c r="A74" s="18"/>
      <c r="B74" t="s">
        <v>102</v>
      </c>
      <c r="C74">
        <f>C68-M71</f>
        <v>4331086.4</v>
      </c>
    </row>
    <row r="75" spans="1:3">
      <c r="A75" s="19"/>
      <c r="B75" s="20" t="s">
        <v>103</v>
      </c>
      <c r="C75">
        <f>C69-M72</f>
        <v>0</v>
      </c>
    </row>
    <row r="76" spans="2:3">
      <c r="B76" t="s">
        <v>113</v>
      </c>
      <c r="C76">
        <f>C73+C74+C75</f>
        <v>9592056.4</v>
      </c>
    </row>
  </sheetData>
  <mergeCells count="19">
    <mergeCell ref="A1:D1"/>
    <mergeCell ref="E1:H1"/>
    <mergeCell ref="I1:L1"/>
    <mergeCell ref="A66:C66"/>
    <mergeCell ref="D66:F66"/>
    <mergeCell ref="G66:I66"/>
    <mergeCell ref="J66:L66"/>
    <mergeCell ref="A2:A4"/>
    <mergeCell ref="A67:A69"/>
    <mergeCell ref="A70:A72"/>
    <mergeCell ref="A73:A75"/>
    <mergeCell ref="D67:D69"/>
    <mergeCell ref="D70:D72"/>
    <mergeCell ref="E2:E4"/>
    <mergeCell ref="G67:G69"/>
    <mergeCell ref="G70:G72"/>
    <mergeCell ref="I2:I4"/>
    <mergeCell ref="J67:J69"/>
    <mergeCell ref="J70:J72"/>
  </mergeCells>
  <pageMargins left="0.75" right="0.75" top="1" bottom="1" header="0.5" footer="0.5"/>
  <pageSetup paperSize="9" scale="91"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topLeftCell="B1" workbookViewId="0">
      <selection activeCell="J9" sqref="J9"/>
    </sheetView>
  </sheetViews>
  <sheetFormatPr defaultColWidth="8.88333333333333" defaultRowHeight="14.25"/>
  <cols>
    <col min="3" max="3" width="11.775"/>
    <col min="6" max="6" width="16.775" customWidth="1"/>
    <col min="7" max="7" width="12.8833333333333" customWidth="1"/>
    <col min="8" max="8" width="10.6666666666667" customWidth="1"/>
    <col min="9" max="9" width="8.66666666666667" customWidth="1"/>
    <col min="10" max="10" width="12.8833333333333" customWidth="1"/>
    <col min="11" max="11" width="32" customWidth="1"/>
    <col min="12" max="12" width="10.6666666666667"/>
    <col min="14" max="14" width="11.775"/>
  </cols>
  <sheetData>
    <row r="1" spans="6:11">
      <c r="F1" s="1" t="s">
        <v>115</v>
      </c>
      <c r="G1" s="1"/>
      <c r="H1" s="1"/>
      <c r="I1" s="1"/>
      <c r="J1" s="1"/>
      <c r="K1" s="1"/>
    </row>
    <row r="2" spans="1:11">
      <c r="A2" s="2" t="s">
        <v>116</v>
      </c>
      <c r="B2" s="3" t="s">
        <v>100</v>
      </c>
      <c r="C2" s="3">
        <v>5570000</v>
      </c>
      <c r="F2" s="4"/>
      <c r="G2" s="1" t="s">
        <v>103</v>
      </c>
      <c r="H2" s="1" t="s">
        <v>102</v>
      </c>
      <c r="I2" s="1" t="s">
        <v>117</v>
      </c>
      <c r="J2" s="1" t="s">
        <v>113</v>
      </c>
      <c r="K2" s="1" t="s">
        <v>118</v>
      </c>
    </row>
    <row r="3" spans="1:11">
      <c r="A3" s="5"/>
      <c r="B3" s="3" t="s">
        <v>102</v>
      </c>
      <c r="C3" s="3">
        <v>6910000</v>
      </c>
      <c r="F3" s="6" t="s">
        <v>119</v>
      </c>
      <c r="G3" s="4">
        <v>17630000</v>
      </c>
      <c r="H3" s="4">
        <v>6910000</v>
      </c>
      <c r="I3" s="4">
        <v>5570000</v>
      </c>
      <c r="J3" s="4">
        <f>SUM(G3:I3)</f>
        <v>30110000</v>
      </c>
      <c r="K3" s="4"/>
    </row>
    <row r="4" spans="1:11">
      <c r="A4" s="5"/>
      <c r="B4" s="3" t="s">
        <v>103</v>
      </c>
      <c r="C4" s="3">
        <v>17630000</v>
      </c>
      <c r="F4" s="6" t="s">
        <v>120</v>
      </c>
      <c r="G4" s="4">
        <v>14795753.65</v>
      </c>
      <c r="H4" s="4">
        <v>6910000</v>
      </c>
      <c r="I4" s="4">
        <v>0</v>
      </c>
      <c r="J4" s="4">
        <f>SUM(G4:I4)</f>
        <v>21705753.65</v>
      </c>
      <c r="K4" s="4"/>
    </row>
    <row r="5" spans="1:11">
      <c r="A5" s="7"/>
      <c r="B5" s="3" t="s">
        <v>121</v>
      </c>
      <c r="C5" s="3">
        <f>SUM(C2:C4)</f>
        <v>30110000</v>
      </c>
      <c r="F5" s="6" t="s">
        <v>122</v>
      </c>
      <c r="G5" s="4">
        <v>8108598</v>
      </c>
      <c r="H5" s="4">
        <v>0</v>
      </c>
      <c r="I5" s="4">
        <v>0</v>
      </c>
      <c r="J5" s="4">
        <f>SUM(G5:I5)</f>
        <v>8108598</v>
      </c>
      <c r="K5" s="4"/>
    </row>
    <row r="6" ht="25.5" spans="1:11">
      <c r="A6" s="8" t="s">
        <v>123</v>
      </c>
      <c r="B6" s="3" t="s">
        <v>100</v>
      </c>
      <c r="C6" s="3">
        <v>309030</v>
      </c>
      <c r="F6" s="6" t="s">
        <v>124</v>
      </c>
      <c r="G6" s="4">
        <v>0</v>
      </c>
      <c r="H6" s="4">
        <v>0</v>
      </c>
      <c r="I6" s="4">
        <v>0</v>
      </c>
      <c r="J6" s="4">
        <f>SUM(G6:I6)</f>
        <v>0</v>
      </c>
      <c r="K6" s="12" t="s">
        <v>125</v>
      </c>
    </row>
    <row r="7" spans="1:3">
      <c r="A7" s="9"/>
      <c r="B7" s="3" t="s">
        <v>102</v>
      </c>
      <c r="C7" s="3">
        <v>0</v>
      </c>
    </row>
    <row r="8" spans="1:11">
      <c r="A8" s="9"/>
      <c r="B8" s="3" t="s">
        <v>103</v>
      </c>
      <c r="C8" s="3">
        <v>2834246.35</v>
      </c>
      <c r="F8" s="1" t="s">
        <v>126</v>
      </c>
      <c r="G8" s="1"/>
      <c r="H8" s="1"/>
      <c r="I8" s="1"/>
      <c r="J8" s="1"/>
      <c r="K8" s="1"/>
    </row>
    <row r="9" spans="1:11">
      <c r="A9" s="10"/>
      <c r="B9" s="3" t="s">
        <v>121</v>
      </c>
      <c r="C9" s="3">
        <f>SUM(C6:C8)</f>
        <v>3143276.35</v>
      </c>
      <c r="F9" s="4"/>
      <c r="G9" s="1" t="s">
        <v>103</v>
      </c>
      <c r="H9" s="1" t="s">
        <v>102</v>
      </c>
      <c r="I9" s="1" t="s">
        <v>117</v>
      </c>
      <c r="J9" s="1" t="s">
        <v>113</v>
      </c>
      <c r="K9" s="1" t="s">
        <v>118</v>
      </c>
    </row>
    <row r="10" spans="1:11">
      <c r="A10" s="8" t="s">
        <v>127</v>
      </c>
      <c r="B10" s="3" t="s">
        <v>100</v>
      </c>
      <c r="C10" s="3">
        <v>0</v>
      </c>
      <c r="F10" s="1">
        <v>2018</v>
      </c>
      <c r="G10" s="4">
        <v>2834246.35</v>
      </c>
      <c r="H10" s="4">
        <v>0</v>
      </c>
      <c r="I10" s="4">
        <v>309030</v>
      </c>
      <c r="J10" s="4">
        <f>SUM(G10:I10)</f>
        <v>3143276.35</v>
      </c>
      <c r="K10" s="4"/>
    </row>
    <row r="11" spans="1:11">
      <c r="A11" s="9"/>
      <c r="B11" s="3" t="s">
        <v>102</v>
      </c>
      <c r="C11" s="3">
        <v>72000</v>
      </c>
      <c r="F11" s="1">
        <v>2019</v>
      </c>
      <c r="G11" s="4">
        <v>5767127.27</v>
      </c>
      <c r="H11" s="4">
        <v>72000</v>
      </c>
      <c r="I11" s="4">
        <v>0</v>
      </c>
      <c r="J11" s="4">
        <f>SUM(G11:I11)</f>
        <v>5839127.27</v>
      </c>
      <c r="K11" s="4"/>
    </row>
    <row r="12" spans="1:11">
      <c r="A12" s="9"/>
      <c r="B12" s="3" t="s">
        <v>103</v>
      </c>
      <c r="C12" s="3">
        <v>5767127.27</v>
      </c>
      <c r="F12" s="1">
        <v>2020</v>
      </c>
      <c r="G12" s="4">
        <v>8108598</v>
      </c>
      <c r="H12" s="4">
        <v>0</v>
      </c>
      <c r="I12" s="4">
        <v>0</v>
      </c>
      <c r="J12" s="4">
        <f>SUM(G12:I12)</f>
        <v>8108598</v>
      </c>
      <c r="K12" s="4"/>
    </row>
    <row r="13" spans="1:11">
      <c r="A13" s="10"/>
      <c r="B13" s="3" t="s">
        <v>121</v>
      </c>
      <c r="C13" s="3">
        <f>SUM(C10:C12)</f>
        <v>5839127.27</v>
      </c>
      <c r="F13" s="1">
        <v>2021</v>
      </c>
      <c r="G13" s="4">
        <v>920028.380000001</v>
      </c>
      <c r="H13" s="4">
        <v>2506913.6</v>
      </c>
      <c r="I13" s="4">
        <v>0</v>
      </c>
      <c r="J13" s="4">
        <f>SUM(G13:I13)</f>
        <v>3426941.98</v>
      </c>
      <c r="K13" s="4"/>
    </row>
    <row r="14" spans="1:11">
      <c r="A14" s="8" t="s">
        <v>128</v>
      </c>
      <c r="B14" s="3" t="s">
        <v>100</v>
      </c>
      <c r="C14" s="3">
        <v>0</v>
      </c>
      <c r="F14" s="1" t="s">
        <v>113</v>
      </c>
      <c r="G14" s="4">
        <f>SUM(G10:G13)</f>
        <v>17630000</v>
      </c>
      <c r="H14" s="4">
        <f>SUM(H10:H13)</f>
        <v>2578913.6</v>
      </c>
      <c r="I14" s="4">
        <f>SUM(I10:I13)</f>
        <v>309030</v>
      </c>
      <c r="J14" s="4">
        <f>SUM(J10:J13)</f>
        <v>20517943.6</v>
      </c>
      <c r="K14" s="4"/>
    </row>
    <row r="15" spans="1:11">
      <c r="A15" s="9"/>
      <c r="B15" s="3" t="s">
        <v>102</v>
      </c>
      <c r="C15" s="3">
        <v>0</v>
      </c>
      <c r="F15" s="4" t="s">
        <v>129</v>
      </c>
      <c r="G15" s="4">
        <f>G3-G14</f>
        <v>0</v>
      </c>
      <c r="H15" s="4">
        <f>H3-H14</f>
        <v>4331086.4</v>
      </c>
      <c r="I15" s="4">
        <f>I3-I14</f>
        <v>5260970</v>
      </c>
      <c r="J15" s="4">
        <f>J3-J14</f>
        <v>9592056.4</v>
      </c>
      <c r="K15" s="4"/>
    </row>
    <row r="16" spans="1:3">
      <c r="A16" s="9"/>
      <c r="B16" s="3" t="s">
        <v>103</v>
      </c>
      <c r="C16" s="3">
        <v>8108598</v>
      </c>
    </row>
    <row r="17" spans="1:3">
      <c r="A17" s="10"/>
      <c r="B17" s="3" t="s">
        <v>121</v>
      </c>
      <c r="C17" s="3">
        <f>SUM(C14:C16)</f>
        <v>8108598</v>
      </c>
    </row>
    <row r="18" spans="1:3">
      <c r="A18" s="8" t="s">
        <v>130</v>
      </c>
      <c r="B18" s="3" t="s">
        <v>100</v>
      </c>
      <c r="C18" s="3">
        <v>0</v>
      </c>
    </row>
    <row r="19" spans="1:3">
      <c r="A19" s="9"/>
      <c r="B19" s="3" t="s">
        <v>102</v>
      </c>
      <c r="C19" s="3">
        <v>2506913.6</v>
      </c>
    </row>
    <row r="20" spans="1:3">
      <c r="A20" s="9"/>
      <c r="B20" s="3" t="s">
        <v>103</v>
      </c>
      <c r="C20" s="3">
        <v>920028.380000001</v>
      </c>
    </row>
    <row r="21" spans="1:10">
      <c r="A21" s="10"/>
      <c r="B21" s="3" t="s">
        <v>121</v>
      </c>
      <c r="C21" s="3">
        <f>SUM(C18:C20)</f>
        <v>3426941.98</v>
      </c>
      <c r="J21" s="13">
        <f>J14/J3</f>
        <v>0.681432866157423</v>
      </c>
    </row>
    <row r="22" spans="1:3">
      <c r="A22" s="11" t="s">
        <v>131</v>
      </c>
      <c r="B22" s="4" t="s">
        <v>100</v>
      </c>
      <c r="C22" s="4">
        <f>C6+C10+C14+C18</f>
        <v>309030</v>
      </c>
    </row>
    <row r="23" spans="1:3">
      <c r="A23" s="11"/>
      <c r="B23" s="4" t="s">
        <v>102</v>
      </c>
      <c r="C23" s="4">
        <f>C7+C11+C15+C19</f>
        <v>2578913.6</v>
      </c>
    </row>
    <row r="24" spans="1:3">
      <c r="A24" s="11"/>
      <c r="B24" s="4" t="s">
        <v>103</v>
      </c>
      <c r="C24" s="4">
        <f>C8+C12+C16+C20</f>
        <v>17630000</v>
      </c>
    </row>
    <row r="25" spans="1:3">
      <c r="A25" s="11"/>
      <c r="B25" s="4" t="s">
        <v>121</v>
      </c>
      <c r="C25" s="4">
        <f>C22+C23+C24</f>
        <v>20517943.6</v>
      </c>
    </row>
    <row r="26" spans="1:3">
      <c r="A26" s="11" t="s">
        <v>132</v>
      </c>
      <c r="B26" s="4" t="s">
        <v>100</v>
      </c>
      <c r="C26" s="4">
        <f>C2-C22</f>
        <v>5260970</v>
      </c>
    </row>
    <row r="27" spans="1:3">
      <c r="A27" s="11"/>
      <c r="B27" s="4" t="s">
        <v>102</v>
      </c>
      <c r="C27" s="4">
        <f>C3-C23</f>
        <v>4331086.4</v>
      </c>
    </row>
    <row r="28" spans="1:3">
      <c r="A28" s="11"/>
      <c r="B28" s="4" t="s">
        <v>103</v>
      </c>
      <c r="C28" s="4">
        <f>C4-C24</f>
        <v>0</v>
      </c>
    </row>
    <row r="29" spans="1:3">
      <c r="A29" s="11"/>
      <c r="B29" s="4" t="s">
        <v>121</v>
      </c>
      <c r="C29" s="4">
        <f>C26+C27+C28</f>
        <v>9592056.4</v>
      </c>
    </row>
  </sheetData>
  <mergeCells count="9">
    <mergeCell ref="F1:K1"/>
    <mergeCell ref="F8:K8"/>
    <mergeCell ref="A2:A5"/>
    <mergeCell ref="A6:A9"/>
    <mergeCell ref="A10:A13"/>
    <mergeCell ref="A14:A17"/>
    <mergeCell ref="A18:A21"/>
    <mergeCell ref="A22:A25"/>
    <mergeCell ref="A26:A29"/>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资金表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caizhengju</dc:creator>
  <cp:lastModifiedBy>WPS_1472604167</cp:lastModifiedBy>
  <dcterms:created xsi:type="dcterms:W3CDTF">2015-06-05T18:19:00Z</dcterms:created>
  <dcterms:modified xsi:type="dcterms:W3CDTF">2021-12-22T07:31:46Z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701DF79A706F4136ACC2C260ED4CB0BB</vt:lpwstr>
  </property>
</Properties>
</file>